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8048" windowHeight="7776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S21" i="1" l="1"/>
  <c r="R21" i="1" s="1"/>
  <c r="Q21" i="1"/>
  <c r="P21" i="1"/>
  <c r="O21" i="1"/>
  <c r="N21" i="1" s="1"/>
  <c r="M21" i="1"/>
  <c r="L21" i="1"/>
  <c r="K21" i="1"/>
  <c r="J21" i="1" s="1"/>
  <c r="I21" i="1"/>
  <c r="H21" i="1"/>
  <c r="G21" i="1"/>
  <c r="F21" i="1"/>
  <c r="D21" i="1"/>
  <c r="E21" i="1" s="1"/>
  <c r="C21" i="1"/>
  <c r="G15" i="1"/>
  <c r="F15" i="1"/>
  <c r="D15" i="1"/>
  <c r="E15" i="1" s="1"/>
  <c r="G14" i="1"/>
  <c r="F14" i="1"/>
  <c r="D14" i="1"/>
  <c r="E14" i="1" s="1"/>
  <c r="F13" i="1"/>
  <c r="G13" i="1" s="1"/>
  <c r="D13" i="1"/>
  <c r="E13" i="1" s="1"/>
  <c r="F12" i="1"/>
  <c r="G12" i="1" s="1"/>
  <c r="D12" i="1"/>
  <c r="E12" i="1" s="1"/>
  <c r="F11" i="1"/>
  <c r="G11" i="1" s="1"/>
  <c r="D11" i="1"/>
  <c r="E11" i="1" s="1"/>
  <c r="F10" i="1"/>
  <c r="G10" i="1" s="1"/>
  <c r="D10" i="1"/>
  <c r="E10" i="1" s="1"/>
  <c r="F9" i="1"/>
  <c r="G9" i="1" s="1"/>
  <c r="D9" i="1"/>
  <c r="E9" i="1" s="1"/>
  <c r="AD5" i="1"/>
  <c r="AD4" i="1"/>
</calcChain>
</file>

<file path=xl/sharedStrings.xml><?xml version="1.0" encoding="utf-8"?>
<sst xmlns="http://schemas.openxmlformats.org/spreadsheetml/2006/main" count="81" uniqueCount="31">
  <si>
    <t>NP39ML</t>
    <phoneticPr fontId="0"/>
  </si>
  <si>
    <t>Y=cX－d</t>
    <phoneticPr fontId="0"/>
  </si>
  <si>
    <t>WUXGA ver.</t>
    <phoneticPr fontId="0"/>
  </si>
  <si>
    <t>Y(mm）</t>
    <phoneticPr fontId="0"/>
  </si>
  <si>
    <t>X(inch)</t>
    <phoneticPr fontId="0"/>
  </si>
  <si>
    <r>
      <t>W</t>
    </r>
    <r>
      <rPr>
        <sz val="11"/>
        <color theme="1"/>
        <rFont val="Calibri"/>
        <family val="2"/>
        <scheme val="minor"/>
      </rPr>
      <t>ide</t>
    </r>
  </si>
  <si>
    <t>c</t>
    <phoneticPr fontId="0"/>
  </si>
  <si>
    <t>0.67" WUXGA</t>
    <phoneticPr fontId="0"/>
  </si>
  <si>
    <t>d</t>
    <phoneticPr fontId="0"/>
  </si>
  <si>
    <t>Screen Size</t>
    <phoneticPr fontId="0"/>
  </si>
  <si>
    <t>H1</t>
    <phoneticPr fontId="0"/>
  </si>
  <si>
    <t>H2</t>
    <phoneticPr fontId="0"/>
  </si>
  <si>
    <t>L1</t>
  </si>
  <si>
    <t>L2</t>
    <phoneticPr fontId="0"/>
  </si>
  <si>
    <t>L3</t>
    <phoneticPr fontId="0"/>
  </si>
  <si>
    <t>L4</t>
    <phoneticPr fontId="0"/>
  </si>
  <si>
    <t>α</t>
    <phoneticPr fontId="0"/>
  </si>
  <si>
    <t>Diagonal</t>
    <phoneticPr fontId="0"/>
  </si>
  <si>
    <t>Width</t>
    <phoneticPr fontId="0"/>
  </si>
  <si>
    <t>Hight</t>
    <phoneticPr fontId="0"/>
  </si>
  <si>
    <t>inch</t>
    <phoneticPr fontId="0"/>
  </si>
  <si>
    <t>mm</t>
    <phoneticPr fontId="0"/>
  </si>
  <si>
    <t>deg</t>
    <phoneticPr fontId="0"/>
  </si>
  <si>
    <t>L1</t>
    <phoneticPr fontId="0"/>
  </si>
  <si>
    <t>Screen to mirror reflective curved surface</t>
    <phoneticPr fontId="0"/>
  </si>
  <si>
    <t>Screen to point of mirror</t>
    <phoneticPr fontId="0"/>
  </si>
  <si>
    <t>Screen to projector front</t>
    <phoneticPr fontId="0"/>
  </si>
  <si>
    <t>Screen to projector back</t>
    <phoneticPr fontId="0"/>
  </si>
  <si>
    <t>Screen bottom to projector top side</t>
    <phoneticPr fontId="0"/>
  </si>
  <si>
    <t>Screen bottom to projector bottom</t>
    <phoneticPr fontId="0"/>
  </si>
  <si>
    <t>Projection angle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</si>
</sst>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"/>
  </numFmts>
  <fonts count="4">
    <font>
      <sz val="11"/>
      <color theme="1"/>
      <name val="Calibri"/>
      <family val="2"/>
      <scheme val="minor"/>
    </font>
    <font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76">
    <xf numFmtId="0" fontId="0" fillId="0" borderId="0" xfId="0"/>
    <xf numFmtId="0" fontId="2" fillId="0" borderId="0" xfId="1" applyFont="1"/>
    <xf numFmtId="0" fontId="0" fillId="0" borderId="0" xfId="0" applyAlignment="1">
      <alignment vertical="center"/>
    </xf>
    <xf numFmtId="0" fontId="1" fillId="0" borderId="0" xfId="1"/>
    <xf numFmtId="0" fontId="3" fillId="0" borderId="0" xfId="1" applyFont="1"/>
    <xf numFmtId="0" fontId="1" fillId="0" borderId="0" xfId="1" applyFont="1"/>
    <xf numFmtId="164" fontId="1" fillId="0" borderId="0" xfId="2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1" fontId="0" fillId="0" borderId="12" xfId="0" applyNumberFormat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1" fontId="0" fillId="0" borderId="18" xfId="0" applyNumberFormat="1" applyBorder="1" applyAlignment="1">
      <alignment vertical="center"/>
    </xf>
    <xf numFmtId="0" fontId="0" fillId="0" borderId="19" xfId="0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4" xfId="0" applyBorder="1" applyAlignment="1">
      <alignment vertical="center"/>
    </xf>
    <xf numFmtId="1" fontId="0" fillId="0" borderId="25" xfId="0" applyNumberFormat="1" applyBorder="1" applyAlignment="1">
      <alignment vertical="center"/>
    </xf>
    <xf numFmtId="0" fontId="0" fillId="0" borderId="26" xfId="0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0" borderId="2" xfId="0" applyNumberFormat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2" borderId="1" xfId="0" applyNumberFormat="1" applyFill="1" applyBorder="1" applyAlignment="1">
      <alignment vertical="center"/>
    </xf>
    <xf numFmtId="1" fontId="0" fillId="2" borderId="30" xfId="0" applyNumberFormat="1" applyFill="1" applyBorder="1" applyAlignment="1">
      <alignment vertical="center"/>
    </xf>
    <xf numFmtId="1" fontId="0" fillId="2" borderId="10" xfId="0" applyNumberFormat="1" applyFill="1" applyBorder="1" applyAlignment="1">
      <alignment vertical="center"/>
    </xf>
    <xf numFmtId="1" fontId="0" fillId="2" borderId="2" xfId="0" applyNumberFormat="1" applyFill="1" applyBorder="1" applyAlignment="1">
      <alignment vertical="center"/>
    </xf>
  </cellXfs>
  <cellStyles count="3">
    <cellStyle name="Normal" xfId="0" builtinId="0"/>
    <cellStyle name="標準_PA series_distance chart_ option lens_b" xfId="1"/>
    <cellStyle name="標準_PLATO投写距離とサイズ関係式(近軸)-H22.06.2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182880</xdr:colOff>
      <xdr:row>5</xdr:row>
      <xdr:rowOff>30480</xdr:rowOff>
    </xdr:from>
    <xdr:to>
      <xdr:col>29</xdr:col>
      <xdr:colOff>464820</xdr:colOff>
      <xdr:row>27</xdr:row>
      <xdr:rowOff>45720</xdr:rowOff>
    </xdr:to>
    <xdr:grpSp>
      <xdr:nvGrpSpPr>
        <xdr:cNvPr id="2" name="グループ化 30"/>
        <xdr:cNvGrpSpPr>
          <a:grpSpLocks/>
        </xdr:cNvGrpSpPr>
      </xdr:nvGrpSpPr>
      <xdr:grpSpPr bwMode="auto">
        <a:xfrm>
          <a:off x="13594080" y="952500"/>
          <a:ext cx="4549140" cy="4107180"/>
          <a:chOff x="10477500" y="866775"/>
          <a:chExt cx="4210050" cy="3867150"/>
        </a:xfrm>
      </xdr:grpSpPr>
      <xdr:sp macro="" textlink="">
        <xdr:nvSpPr>
          <xdr:cNvPr id="3" name="正方形/長方形 1"/>
          <xdr:cNvSpPr/>
        </xdr:nvSpPr>
        <xdr:spPr>
          <a:xfrm>
            <a:off x="12377157" y="4155806"/>
            <a:ext cx="1608718" cy="578119"/>
          </a:xfrm>
          <a:prstGeom prst="rect">
            <a:avLst/>
          </a:prstGeom>
          <a:solidFill>
            <a:sysClr val="window" lastClr="FFFFFF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kumimoji="1" lang="en-US" altLang="ja-JP" sz="1800">
                <a:solidFill>
                  <a:schemeClr val="tx1"/>
                </a:solidFill>
              </a:rPr>
              <a:t>PX803UL</a:t>
            </a:r>
            <a:endParaRPr kumimoji="1" lang="ja-JP" altLang="en-US" sz="1800">
              <a:solidFill>
                <a:schemeClr val="tx1"/>
              </a:solidFill>
            </a:endParaRPr>
          </a:p>
        </xdr:txBody>
      </xdr:sp>
      <xdr:sp macro="" textlink="">
        <xdr:nvSpPr>
          <xdr:cNvPr id="4" name="正方形/長方形 2"/>
          <xdr:cNvSpPr/>
        </xdr:nvSpPr>
        <xdr:spPr>
          <a:xfrm>
            <a:off x="13985875" y="4312054"/>
            <a:ext cx="547649" cy="156248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5" name="正方形/長方形 3"/>
          <xdr:cNvSpPr/>
        </xdr:nvSpPr>
        <xdr:spPr>
          <a:xfrm>
            <a:off x="11666925" y="866775"/>
            <a:ext cx="85570" cy="176560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6" name="直角三角形 4"/>
          <xdr:cNvSpPr/>
        </xdr:nvSpPr>
        <xdr:spPr>
          <a:xfrm rot="16200000">
            <a:off x="14360900" y="4131618"/>
            <a:ext cx="148436" cy="196811"/>
          </a:xfrm>
          <a:prstGeom prst="rtTriangle">
            <a:avLst/>
          </a:prstGeom>
          <a:solidFill>
            <a:sysClr val="window" lastClr="FFFFFF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cxnSp macro="">
        <xdr:nvCxnSpPr>
          <xdr:cNvPr id="7" name="直線コネクタ 5"/>
          <xdr:cNvCxnSpPr>
            <a:stCxn id="6" idx="1"/>
          </xdr:cNvCxnSpPr>
        </xdr:nvCxnSpPr>
        <xdr:spPr>
          <a:xfrm flipH="1" flipV="1">
            <a:off x="11778166" y="2640195"/>
            <a:ext cx="2652674" cy="166404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直線コネクタ 6"/>
          <xdr:cNvCxnSpPr>
            <a:stCxn id="6" idx="1"/>
          </xdr:cNvCxnSpPr>
        </xdr:nvCxnSpPr>
        <xdr:spPr>
          <a:xfrm flipH="1" flipV="1">
            <a:off x="11761052" y="866775"/>
            <a:ext cx="2669788" cy="343746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7"/>
          <xdr:cNvCxnSpPr>
            <a:stCxn id="6" idx="1"/>
            <a:endCxn id="5" idx="3"/>
          </xdr:cNvCxnSpPr>
        </xdr:nvCxnSpPr>
        <xdr:spPr>
          <a:xfrm flipH="1" flipV="1">
            <a:off x="11752495" y="1773016"/>
            <a:ext cx="2678345" cy="25312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コネクタ 8"/>
          <xdr:cNvCxnSpPr/>
        </xdr:nvCxnSpPr>
        <xdr:spPr>
          <a:xfrm>
            <a:off x="10477500" y="4733925"/>
            <a:ext cx="4210050" cy="0"/>
          </a:xfrm>
          <a:prstGeom prst="line">
            <a:avLst/>
          </a:prstGeom>
          <a:ln w="19050">
            <a:solidFill>
              <a:schemeClr val="tx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コネクタ 9"/>
          <xdr:cNvCxnSpPr/>
        </xdr:nvCxnSpPr>
        <xdr:spPr>
          <a:xfrm>
            <a:off x="11144947" y="2624570"/>
            <a:ext cx="46207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直線コネクタ 10"/>
          <xdr:cNvCxnSpPr/>
        </xdr:nvCxnSpPr>
        <xdr:spPr>
          <a:xfrm>
            <a:off x="11401657" y="874587"/>
            <a:ext cx="222482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線矢印コネクタ 11"/>
          <xdr:cNvCxnSpPr/>
        </xdr:nvCxnSpPr>
        <xdr:spPr>
          <a:xfrm flipV="1">
            <a:off x="11324644" y="2632383"/>
            <a:ext cx="0" cy="2093730"/>
          </a:xfrm>
          <a:prstGeom prst="straightConnector1">
            <a:avLst/>
          </a:prstGeom>
          <a:ln w="12700">
            <a:solidFill>
              <a:schemeClr val="tx1"/>
            </a:solidFill>
            <a:headEnd type="arrow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直線コネクタ 12"/>
          <xdr:cNvCxnSpPr/>
        </xdr:nvCxnSpPr>
        <xdr:spPr>
          <a:xfrm flipH="1">
            <a:off x="11495784" y="4155806"/>
            <a:ext cx="83003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矢印コネクタ 13"/>
          <xdr:cNvCxnSpPr/>
        </xdr:nvCxnSpPr>
        <xdr:spPr>
          <a:xfrm>
            <a:off x="11581355" y="2640195"/>
            <a:ext cx="0" cy="1515610"/>
          </a:xfrm>
          <a:prstGeom prst="straightConnector1">
            <a:avLst/>
          </a:prstGeom>
          <a:ln w="12700">
            <a:solidFill>
              <a:schemeClr val="tx1"/>
            </a:solidFill>
            <a:headEnd type="arrow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4"/>
          <xdr:cNvCxnSpPr/>
        </xdr:nvCxnSpPr>
        <xdr:spPr>
          <a:xfrm flipV="1">
            <a:off x="13977318" y="2452697"/>
            <a:ext cx="0" cy="167185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5"/>
          <xdr:cNvCxnSpPr/>
        </xdr:nvCxnSpPr>
        <xdr:spPr>
          <a:xfrm flipV="1">
            <a:off x="14533524" y="1444894"/>
            <a:ext cx="0" cy="267966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6"/>
          <xdr:cNvCxnSpPr/>
        </xdr:nvCxnSpPr>
        <xdr:spPr>
          <a:xfrm flipV="1">
            <a:off x="14439397" y="1913640"/>
            <a:ext cx="0" cy="229685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矢印コネクタ 17"/>
          <xdr:cNvCxnSpPr/>
        </xdr:nvCxnSpPr>
        <xdr:spPr>
          <a:xfrm>
            <a:off x="11778166" y="2530821"/>
            <a:ext cx="2199152" cy="0"/>
          </a:xfrm>
          <a:prstGeom prst="straightConnector1">
            <a:avLst/>
          </a:prstGeom>
          <a:ln w="12700">
            <a:solidFill>
              <a:schemeClr val="tx1"/>
            </a:solidFill>
            <a:headEnd type="arrow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矢印コネクタ 18"/>
          <xdr:cNvCxnSpPr/>
        </xdr:nvCxnSpPr>
        <xdr:spPr>
          <a:xfrm>
            <a:off x="11820951" y="2015201"/>
            <a:ext cx="2618446" cy="0"/>
          </a:xfrm>
          <a:prstGeom prst="straightConnector1">
            <a:avLst/>
          </a:prstGeom>
          <a:ln w="12700">
            <a:solidFill>
              <a:schemeClr val="tx1"/>
            </a:solidFill>
            <a:headEnd type="arrow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矢印コネクタ 19"/>
          <xdr:cNvCxnSpPr/>
        </xdr:nvCxnSpPr>
        <xdr:spPr>
          <a:xfrm>
            <a:off x="11778166" y="1530831"/>
            <a:ext cx="2755358" cy="0"/>
          </a:xfrm>
          <a:prstGeom prst="straightConnector1">
            <a:avLst/>
          </a:prstGeom>
          <a:ln w="12700">
            <a:solidFill>
              <a:schemeClr val="tx1"/>
            </a:solidFill>
            <a:headEnd type="arrow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テキスト ボックス 20"/>
          <xdr:cNvSpPr txBox="1"/>
        </xdr:nvSpPr>
        <xdr:spPr>
          <a:xfrm>
            <a:off x="11281859" y="3140190"/>
            <a:ext cx="410737" cy="3046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en-US" altLang="ja-JP" sz="1200"/>
              <a:t>H1</a:t>
            </a:r>
            <a:endParaRPr kumimoji="1" lang="ja-JP" altLang="en-US" sz="1200"/>
          </a:p>
        </xdr:txBody>
      </xdr:sp>
      <xdr:sp macro="" textlink="">
        <xdr:nvSpPr>
          <xdr:cNvPr id="23" name="テキスト ボックス 21"/>
          <xdr:cNvSpPr txBox="1"/>
        </xdr:nvSpPr>
        <xdr:spPr>
          <a:xfrm>
            <a:off x="10990921" y="3515187"/>
            <a:ext cx="419294" cy="3046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en-US" altLang="ja-JP" sz="1200"/>
              <a:t>H2</a:t>
            </a:r>
            <a:endParaRPr kumimoji="1" lang="ja-JP" altLang="en-US" sz="1200"/>
          </a:p>
        </xdr:txBody>
      </xdr:sp>
      <xdr:cxnSp macro="">
        <xdr:nvCxnSpPr>
          <xdr:cNvPr id="24" name="直線コネクタ 22"/>
          <xdr:cNvCxnSpPr/>
        </xdr:nvCxnSpPr>
        <xdr:spPr>
          <a:xfrm flipV="1">
            <a:off x="11769609" y="2741757"/>
            <a:ext cx="0" cy="182810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直線矢印コネクタ 23"/>
          <xdr:cNvCxnSpPr/>
        </xdr:nvCxnSpPr>
        <xdr:spPr>
          <a:xfrm>
            <a:off x="11761052" y="4437053"/>
            <a:ext cx="616105" cy="0"/>
          </a:xfrm>
          <a:prstGeom prst="straightConnector1">
            <a:avLst/>
          </a:prstGeom>
          <a:ln w="12700">
            <a:solidFill>
              <a:schemeClr val="tx1"/>
            </a:solidFill>
            <a:headEnd type="arrow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テキスト ボックス 24"/>
          <xdr:cNvSpPr txBox="1"/>
        </xdr:nvSpPr>
        <xdr:spPr>
          <a:xfrm>
            <a:off x="12882020" y="1773016"/>
            <a:ext cx="410737" cy="2890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en-US" altLang="ja-JP" sz="1200"/>
              <a:t>L1</a:t>
            </a:r>
            <a:endParaRPr kumimoji="1" lang="ja-JP" altLang="en-US" sz="1200"/>
          </a:p>
        </xdr:txBody>
      </xdr:sp>
      <xdr:sp macro="" textlink="">
        <xdr:nvSpPr>
          <xdr:cNvPr id="27" name="テキスト ボックス 25"/>
          <xdr:cNvSpPr txBox="1"/>
        </xdr:nvSpPr>
        <xdr:spPr>
          <a:xfrm>
            <a:off x="12882020" y="1171460"/>
            <a:ext cx="410737" cy="3124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en-US" altLang="ja-JP" sz="1200"/>
              <a:t>L2</a:t>
            </a:r>
            <a:endParaRPr kumimoji="1" lang="ja-JP" altLang="en-US" sz="1200"/>
          </a:p>
        </xdr:txBody>
      </xdr:sp>
      <xdr:sp macro="" textlink="">
        <xdr:nvSpPr>
          <xdr:cNvPr id="28" name="テキスト ボックス 26"/>
          <xdr:cNvSpPr txBox="1"/>
        </xdr:nvSpPr>
        <xdr:spPr>
          <a:xfrm>
            <a:off x="13207187" y="2257387"/>
            <a:ext cx="419294" cy="2890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en-US" altLang="ja-JP" sz="1200"/>
              <a:t>L3</a:t>
            </a:r>
            <a:endParaRPr kumimoji="1" lang="ja-JP" altLang="en-US" sz="1200"/>
          </a:p>
        </xdr:txBody>
      </xdr:sp>
      <xdr:sp macro="" textlink="">
        <xdr:nvSpPr>
          <xdr:cNvPr id="29" name="テキスト ボックス 27"/>
          <xdr:cNvSpPr txBox="1"/>
        </xdr:nvSpPr>
        <xdr:spPr>
          <a:xfrm>
            <a:off x="11846622" y="4194868"/>
            <a:ext cx="419294" cy="2890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en-US" altLang="ja-JP" sz="1200"/>
              <a:t>L4</a:t>
            </a:r>
            <a:endParaRPr kumimoji="1" lang="ja-JP" altLang="en-US" sz="1200"/>
          </a:p>
        </xdr:txBody>
      </xdr:sp>
      <xdr:sp macro="" textlink="">
        <xdr:nvSpPr>
          <xdr:cNvPr id="30" name="フリーフォーム 28"/>
          <xdr:cNvSpPr/>
        </xdr:nvSpPr>
        <xdr:spPr>
          <a:xfrm>
            <a:off x="14011546" y="4046432"/>
            <a:ext cx="154026" cy="289060"/>
          </a:xfrm>
          <a:custGeom>
            <a:avLst/>
            <a:gdLst>
              <a:gd name="connsiteX0" fmla="*/ 0 w 266700"/>
              <a:gd name="connsiteY0" fmla="*/ 314325 h 314325"/>
              <a:gd name="connsiteX1" fmla="*/ 19050 w 266700"/>
              <a:gd name="connsiteY1" fmla="*/ 238125 h 314325"/>
              <a:gd name="connsiteX2" fmla="*/ 38100 w 266700"/>
              <a:gd name="connsiteY2" fmla="*/ 200025 h 314325"/>
              <a:gd name="connsiteX3" fmla="*/ 66675 w 266700"/>
              <a:gd name="connsiteY3" fmla="*/ 171450 h 314325"/>
              <a:gd name="connsiteX4" fmla="*/ 76200 w 266700"/>
              <a:gd name="connsiteY4" fmla="*/ 142875 h 314325"/>
              <a:gd name="connsiteX5" fmla="*/ 161925 w 266700"/>
              <a:gd name="connsiteY5" fmla="*/ 76200 h 314325"/>
              <a:gd name="connsiteX6" fmla="*/ 209550 w 266700"/>
              <a:gd name="connsiteY6" fmla="*/ 38100 h 314325"/>
              <a:gd name="connsiteX7" fmla="*/ 266700 w 266700"/>
              <a:gd name="connsiteY7" fmla="*/ 0 h 31432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266700" h="314325">
                <a:moveTo>
                  <a:pt x="0" y="314325"/>
                </a:moveTo>
                <a:cubicBezTo>
                  <a:pt x="5591" y="286372"/>
                  <a:pt x="8067" y="263753"/>
                  <a:pt x="19050" y="238125"/>
                </a:cubicBezTo>
                <a:cubicBezTo>
                  <a:pt x="24643" y="225074"/>
                  <a:pt x="29847" y="211579"/>
                  <a:pt x="38100" y="200025"/>
                </a:cubicBezTo>
                <a:cubicBezTo>
                  <a:pt x="45930" y="189064"/>
                  <a:pt x="57150" y="180975"/>
                  <a:pt x="66675" y="171450"/>
                </a:cubicBezTo>
                <a:cubicBezTo>
                  <a:pt x="69850" y="161925"/>
                  <a:pt x="70036" y="150800"/>
                  <a:pt x="76200" y="142875"/>
                </a:cubicBezTo>
                <a:cubicBezTo>
                  <a:pt x="121175" y="85050"/>
                  <a:pt x="114975" y="91850"/>
                  <a:pt x="161925" y="76200"/>
                </a:cubicBezTo>
                <a:cubicBezTo>
                  <a:pt x="197124" y="23402"/>
                  <a:pt x="160836" y="65163"/>
                  <a:pt x="209550" y="38100"/>
                </a:cubicBezTo>
                <a:cubicBezTo>
                  <a:pt x="229564" y="26981"/>
                  <a:pt x="266700" y="0"/>
                  <a:pt x="266700" y="0"/>
                </a:cubicBezTo>
              </a:path>
            </a:pathLst>
          </a:custGeom>
          <a:noFill/>
          <a:ln>
            <a:solidFill>
              <a:srgbClr val="FF0000"/>
            </a:solidFill>
            <a:headEnd type="arrow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31" name="テキスト ボックス 29"/>
          <xdr:cNvSpPr txBox="1"/>
        </xdr:nvSpPr>
        <xdr:spPr>
          <a:xfrm>
            <a:off x="13669266" y="3913620"/>
            <a:ext cx="316609" cy="2812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en-US" altLang="ja-JP" sz="1200"/>
              <a:t>α</a:t>
            </a:r>
            <a:endParaRPr kumimoji="1" lang="ja-JP" altLang="en-US" sz="12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iser/AppData/Local/Microsoft/Windows/Temporary%20Internet%20Files/Content.Outlook/LDF58ZV6/PX803UL_distance+chart_+option+lens_Ver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pec Sheet（WXGA＆XGA）"/>
      <sheetName val="Spec Sheet（WUXGA）"/>
      <sheetName val="Throw Distance Chart"/>
      <sheetName val="NP16FL(WUXGA)"/>
      <sheetName val="NP31ZL(WUXGA)"/>
      <sheetName val="NP17ZL(WUXGA)"/>
      <sheetName val="NP18ZL(WUXGA)"/>
      <sheetName val="NP19ZL(WUXGA)"/>
      <sheetName val="NP20ZL(WUXGA)"/>
      <sheetName val="NP21ZL(WUXGA)"/>
      <sheetName val="NP39ML(WUXGA)"/>
      <sheetName val="design valu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8">
          <cell r="D28">
            <v>7.5700000000000003E-3</v>
          </cell>
          <cell r="E28">
            <v>-0.06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abSelected="1" topLeftCell="J1" workbookViewId="0">
      <selection activeCell="Y44" sqref="Y44"/>
    </sheetView>
  </sheetViews>
  <sheetFormatPr defaultRowHeight="14.4"/>
  <sheetData>
    <row r="1" spans="1:3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 t="s">
        <v>1</v>
      </c>
      <c r="AD1" s="3"/>
      <c r="AE1" s="3"/>
    </row>
    <row r="2" spans="1:31">
      <c r="A2" s="1" t="s">
        <v>2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 t="s">
        <v>3</v>
      </c>
      <c r="AD2" s="3"/>
      <c r="AE2" s="3"/>
    </row>
    <row r="3" spans="1:31">
      <c r="A3" s="4">
        <v>16</v>
      </c>
      <c r="B3" s="4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4</v>
      </c>
      <c r="AD3" s="5" t="s">
        <v>5</v>
      </c>
      <c r="AE3" s="5"/>
    </row>
    <row r="4" spans="1:3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3" t="s">
        <v>6</v>
      </c>
      <c r="AD4" s="6">
        <f>'[1]design value'!D28*1000</f>
        <v>7.57</v>
      </c>
      <c r="AE4" s="6"/>
    </row>
    <row r="5" spans="1:31" ht="15" thickBot="1">
      <c r="A5" s="2"/>
      <c r="B5" s="2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3" t="s">
        <v>8</v>
      </c>
      <c r="AD5" s="6">
        <f>'[1]design value'!E28*1000</f>
        <v>-60</v>
      </c>
      <c r="AE5" s="6"/>
    </row>
    <row r="6" spans="1:31" ht="15" thickBot="1">
      <c r="A6" s="2"/>
      <c r="B6" s="7" t="s">
        <v>9</v>
      </c>
      <c r="C6" s="8"/>
      <c r="D6" s="8"/>
      <c r="E6" s="8"/>
      <c r="F6" s="8"/>
      <c r="G6" s="9"/>
      <c r="H6" s="10" t="s">
        <v>10</v>
      </c>
      <c r="I6" s="11"/>
      <c r="J6" s="12" t="s">
        <v>11</v>
      </c>
      <c r="K6" s="13"/>
      <c r="L6" s="14" t="s">
        <v>12</v>
      </c>
      <c r="M6" s="13"/>
      <c r="N6" s="10" t="s">
        <v>13</v>
      </c>
      <c r="O6" s="11"/>
      <c r="P6" s="10" t="s">
        <v>14</v>
      </c>
      <c r="Q6" s="11"/>
      <c r="R6" s="12" t="s">
        <v>15</v>
      </c>
      <c r="S6" s="13"/>
      <c r="T6" s="15" t="s">
        <v>16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5" thickBot="1">
      <c r="A7" s="2"/>
      <c r="B7" s="7" t="s">
        <v>17</v>
      </c>
      <c r="C7" s="9"/>
      <c r="D7" s="7" t="s">
        <v>18</v>
      </c>
      <c r="E7" s="9"/>
      <c r="F7" s="7" t="s">
        <v>19</v>
      </c>
      <c r="G7" s="9"/>
      <c r="H7" s="16"/>
      <c r="I7" s="17"/>
      <c r="J7" s="18"/>
      <c r="K7" s="19"/>
      <c r="L7" s="18"/>
      <c r="M7" s="19"/>
      <c r="N7" s="16"/>
      <c r="O7" s="17"/>
      <c r="P7" s="16"/>
      <c r="Q7" s="17"/>
      <c r="R7" s="18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5" thickBot="1">
      <c r="A8" s="2"/>
      <c r="B8" s="21" t="s">
        <v>20</v>
      </c>
      <c r="C8" s="22" t="s">
        <v>21</v>
      </c>
      <c r="D8" s="21" t="s">
        <v>20</v>
      </c>
      <c r="E8" s="22" t="s">
        <v>21</v>
      </c>
      <c r="F8" s="23" t="s">
        <v>20</v>
      </c>
      <c r="G8" s="22" t="s">
        <v>21</v>
      </c>
      <c r="H8" s="21" t="s">
        <v>20</v>
      </c>
      <c r="I8" s="22" t="s">
        <v>21</v>
      </c>
      <c r="J8" s="24" t="s">
        <v>20</v>
      </c>
      <c r="K8" s="25" t="s">
        <v>21</v>
      </c>
      <c r="L8" s="26" t="s">
        <v>20</v>
      </c>
      <c r="M8" s="25" t="s">
        <v>21</v>
      </c>
      <c r="N8" s="23" t="s">
        <v>20</v>
      </c>
      <c r="O8" s="22" t="s">
        <v>21</v>
      </c>
      <c r="P8" s="21" t="s">
        <v>20</v>
      </c>
      <c r="Q8" s="22" t="s">
        <v>21</v>
      </c>
      <c r="R8" s="24" t="s">
        <v>20</v>
      </c>
      <c r="S8" s="25" t="s">
        <v>21</v>
      </c>
      <c r="T8" s="27" t="s">
        <v>22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>
      <c r="A9" s="2"/>
      <c r="B9" s="28">
        <v>100</v>
      </c>
      <c r="C9" s="29">
        <v>2540</v>
      </c>
      <c r="D9" s="30">
        <f>B9/SQRT($A$3^2+$B$3^2)*$A$3</f>
        <v>84.79983040050881</v>
      </c>
      <c r="E9" s="29">
        <f>D9*25.4</f>
        <v>2153.9156921729236</v>
      </c>
      <c r="F9" s="30">
        <f>B9/SQRT($A$3^2+$B$3^2)*$B$3</f>
        <v>52.999894000318008</v>
      </c>
      <c r="G9" s="29">
        <f>F9*25.4</f>
        <v>1346.1973076080774</v>
      </c>
      <c r="H9" s="28">
        <v>19</v>
      </c>
      <c r="I9" s="29">
        <v>485</v>
      </c>
      <c r="J9" s="31">
        <v>28</v>
      </c>
      <c r="K9" s="32">
        <v>701</v>
      </c>
      <c r="L9" s="33">
        <v>32</v>
      </c>
      <c r="M9" s="32">
        <v>817</v>
      </c>
      <c r="N9" s="34">
        <v>33</v>
      </c>
      <c r="O9" s="29">
        <v>849</v>
      </c>
      <c r="P9" s="28">
        <v>22</v>
      </c>
      <c r="Q9" s="29">
        <v>559</v>
      </c>
      <c r="R9" s="31">
        <v>-1</v>
      </c>
      <c r="S9" s="32">
        <v>-24</v>
      </c>
      <c r="T9" s="35">
        <v>59</v>
      </c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>
      <c r="A10" s="2"/>
      <c r="B10" s="36">
        <v>120</v>
      </c>
      <c r="C10" s="37">
        <v>3048</v>
      </c>
      <c r="D10" s="38">
        <f t="shared" ref="D10:D15" si="0">B10/SQRT($A$3^2+$B$3^2)*$A$3</f>
        <v>101.75979648061056</v>
      </c>
      <c r="E10" s="39">
        <f t="shared" ref="E10:E15" si="1">D10*25.4</f>
        <v>2584.6988306075082</v>
      </c>
      <c r="F10" s="38">
        <f t="shared" ref="F10:F15" si="2">B10/SQRT($A$3^2+$B$3^2)*$B$3</f>
        <v>63.599872800381604</v>
      </c>
      <c r="G10" s="39">
        <f t="shared" ref="G10:G15" si="3">F10*25.4</f>
        <v>1615.4367691296927</v>
      </c>
      <c r="H10" s="36">
        <v>23</v>
      </c>
      <c r="I10" s="37">
        <v>596</v>
      </c>
      <c r="J10" s="40">
        <v>32</v>
      </c>
      <c r="K10" s="41">
        <v>812</v>
      </c>
      <c r="L10" s="42">
        <v>38</v>
      </c>
      <c r="M10" s="41">
        <v>969</v>
      </c>
      <c r="N10" s="43">
        <v>39</v>
      </c>
      <c r="O10" s="37">
        <v>1000</v>
      </c>
      <c r="P10" s="36">
        <v>28</v>
      </c>
      <c r="Q10" s="37">
        <v>710</v>
      </c>
      <c r="R10" s="40">
        <v>5</v>
      </c>
      <c r="S10" s="41">
        <v>127</v>
      </c>
      <c r="T10" s="44">
        <v>59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>
      <c r="A11" s="2"/>
      <c r="B11" s="45">
        <v>150</v>
      </c>
      <c r="C11" s="39">
        <v>3810</v>
      </c>
      <c r="D11" s="38">
        <f t="shared" si="0"/>
        <v>127.19974560076321</v>
      </c>
      <c r="E11" s="39">
        <f t="shared" si="1"/>
        <v>3230.8735382593854</v>
      </c>
      <c r="F11" s="38">
        <f t="shared" si="2"/>
        <v>79.499841000477005</v>
      </c>
      <c r="G11" s="39">
        <f t="shared" si="3"/>
        <v>2019.2959614121157</v>
      </c>
      <c r="H11" s="45">
        <v>30</v>
      </c>
      <c r="I11" s="39">
        <v>763</v>
      </c>
      <c r="J11" s="46">
        <v>39</v>
      </c>
      <c r="K11" s="47">
        <v>979</v>
      </c>
      <c r="L11" s="48">
        <v>47</v>
      </c>
      <c r="M11" s="47">
        <v>1196</v>
      </c>
      <c r="N11" s="49">
        <v>48</v>
      </c>
      <c r="O11" s="39">
        <v>1227</v>
      </c>
      <c r="P11" s="45">
        <v>37</v>
      </c>
      <c r="Q11" s="39">
        <v>937</v>
      </c>
      <c r="R11" s="46">
        <v>14</v>
      </c>
      <c r="S11" s="47">
        <v>354</v>
      </c>
      <c r="T11" s="50">
        <v>59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>
      <c r="A12" s="2"/>
      <c r="B12" s="45">
        <v>200</v>
      </c>
      <c r="C12" s="39">
        <v>5080</v>
      </c>
      <c r="D12" s="38">
        <f t="shared" si="0"/>
        <v>169.59966080101762</v>
      </c>
      <c r="E12" s="39">
        <f t="shared" si="1"/>
        <v>4307.8313843458473</v>
      </c>
      <c r="F12" s="38">
        <f t="shared" si="2"/>
        <v>105.99978800063602</v>
      </c>
      <c r="G12" s="39">
        <f t="shared" si="3"/>
        <v>2692.3946152161548</v>
      </c>
      <c r="H12" s="45">
        <v>41</v>
      </c>
      <c r="I12" s="39">
        <v>1041</v>
      </c>
      <c r="J12" s="46">
        <v>49</v>
      </c>
      <c r="K12" s="47">
        <v>1257</v>
      </c>
      <c r="L12" s="48">
        <v>62</v>
      </c>
      <c r="M12" s="47">
        <v>1574</v>
      </c>
      <c r="N12" s="49">
        <v>63</v>
      </c>
      <c r="O12" s="39">
        <v>1606</v>
      </c>
      <c r="P12" s="45">
        <v>52</v>
      </c>
      <c r="Q12" s="39">
        <v>1316</v>
      </c>
      <c r="R12" s="46">
        <v>29</v>
      </c>
      <c r="S12" s="47">
        <v>733</v>
      </c>
      <c r="T12" s="50">
        <v>59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>
      <c r="A13" s="2"/>
      <c r="B13" s="45">
        <v>250</v>
      </c>
      <c r="C13" s="39">
        <v>6350</v>
      </c>
      <c r="D13" s="38">
        <f t="shared" si="0"/>
        <v>211.999576001272</v>
      </c>
      <c r="E13" s="39">
        <f t="shared" si="1"/>
        <v>5384.7892304323086</v>
      </c>
      <c r="F13" s="38">
        <f t="shared" si="2"/>
        <v>132.499735000795</v>
      </c>
      <c r="G13" s="39">
        <f t="shared" si="3"/>
        <v>3365.4932690201927</v>
      </c>
      <c r="H13" s="45">
        <v>52</v>
      </c>
      <c r="I13" s="39">
        <v>1320</v>
      </c>
      <c r="J13" s="46">
        <v>60</v>
      </c>
      <c r="K13" s="47">
        <v>1536</v>
      </c>
      <c r="L13" s="48">
        <v>77</v>
      </c>
      <c r="M13" s="47">
        <v>1953</v>
      </c>
      <c r="N13" s="49">
        <v>78</v>
      </c>
      <c r="O13" s="39">
        <v>1984</v>
      </c>
      <c r="P13" s="45">
        <v>67</v>
      </c>
      <c r="Q13" s="39">
        <v>1694</v>
      </c>
      <c r="R13" s="46">
        <v>44</v>
      </c>
      <c r="S13" s="47">
        <v>1111</v>
      </c>
      <c r="T13" s="50">
        <v>59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>
      <c r="A14" s="2"/>
      <c r="B14" s="45">
        <v>300</v>
      </c>
      <c r="C14" s="39">
        <v>7620</v>
      </c>
      <c r="D14" s="38">
        <f t="shared" si="0"/>
        <v>254.39949120152642</v>
      </c>
      <c r="E14" s="39">
        <f t="shared" si="1"/>
        <v>6461.7470765187709</v>
      </c>
      <c r="F14" s="38">
        <f t="shared" si="2"/>
        <v>158.99968200095401</v>
      </c>
      <c r="G14" s="39">
        <f t="shared" si="3"/>
        <v>4038.5919228242315</v>
      </c>
      <c r="H14" s="45">
        <v>63</v>
      </c>
      <c r="I14" s="39">
        <v>1598</v>
      </c>
      <c r="J14" s="46">
        <v>71</v>
      </c>
      <c r="K14" s="47">
        <v>1814</v>
      </c>
      <c r="L14" s="48">
        <v>92</v>
      </c>
      <c r="M14" s="47">
        <v>2331</v>
      </c>
      <c r="N14" s="49">
        <v>93</v>
      </c>
      <c r="O14" s="39">
        <v>2362</v>
      </c>
      <c r="P14" s="45">
        <v>82</v>
      </c>
      <c r="Q14" s="39">
        <v>2072</v>
      </c>
      <c r="R14" s="46">
        <v>59</v>
      </c>
      <c r="S14" s="47">
        <v>1489</v>
      </c>
      <c r="T14" s="50">
        <v>59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5" thickBot="1">
      <c r="A15" s="2"/>
      <c r="B15" s="51">
        <v>350</v>
      </c>
      <c r="C15" s="52">
        <v>8890</v>
      </c>
      <c r="D15" s="53">
        <f t="shared" si="0"/>
        <v>296.7994064017808</v>
      </c>
      <c r="E15" s="54">
        <f t="shared" si="1"/>
        <v>7538.7049226052322</v>
      </c>
      <c r="F15" s="53">
        <f t="shared" si="2"/>
        <v>185.49962900111299</v>
      </c>
      <c r="G15" s="54">
        <f t="shared" si="3"/>
        <v>4711.6905766282698</v>
      </c>
      <c r="H15" s="51">
        <v>74</v>
      </c>
      <c r="I15" s="52">
        <v>1877</v>
      </c>
      <c r="J15" s="55">
        <v>82</v>
      </c>
      <c r="K15" s="56">
        <v>2093</v>
      </c>
      <c r="L15" s="57">
        <v>107</v>
      </c>
      <c r="M15" s="56">
        <v>2709</v>
      </c>
      <c r="N15" s="58">
        <v>108</v>
      </c>
      <c r="O15" s="52">
        <v>2741</v>
      </c>
      <c r="P15" s="51">
        <v>96</v>
      </c>
      <c r="Q15" s="52">
        <v>2451</v>
      </c>
      <c r="R15" s="55">
        <v>74</v>
      </c>
      <c r="S15" s="56">
        <v>1868</v>
      </c>
      <c r="T15" s="59">
        <v>59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>
      <c r="A16" s="2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5" thickBot="1">
      <c r="A17" s="2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5" thickBot="1">
      <c r="A18" s="2"/>
      <c r="B18" s="7" t="s">
        <v>9</v>
      </c>
      <c r="C18" s="8"/>
      <c r="D18" s="8"/>
      <c r="E18" s="8"/>
      <c r="F18" s="8"/>
      <c r="G18" s="9"/>
      <c r="H18" s="10" t="s">
        <v>10</v>
      </c>
      <c r="I18" s="11"/>
      <c r="J18" s="12" t="s">
        <v>11</v>
      </c>
      <c r="K18" s="61"/>
      <c r="L18" s="62" t="s">
        <v>12</v>
      </c>
      <c r="M18" s="13"/>
      <c r="N18" s="10" t="s">
        <v>13</v>
      </c>
      <c r="O18" s="11"/>
      <c r="P18" s="10" t="s">
        <v>14</v>
      </c>
      <c r="Q18" s="11"/>
      <c r="R18" s="12" t="s">
        <v>15</v>
      </c>
      <c r="S18" s="13"/>
      <c r="T18" s="60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5" thickBot="1">
      <c r="A19" s="2"/>
      <c r="B19" s="7" t="s">
        <v>17</v>
      </c>
      <c r="C19" s="9"/>
      <c r="D19" s="7" t="s">
        <v>18</v>
      </c>
      <c r="E19" s="9"/>
      <c r="F19" s="7" t="s">
        <v>19</v>
      </c>
      <c r="G19" s="9"/>
      <c r="H19" s="16"/>
      <c r="I19" s="17"/>
      <c r="J19" s="18"/>
      <c r="K19" s="63"/>
      <c r="L19" s="64"/>
      <c r="M19" s="19"/>
      <c r="N19" s="16"/>
      <c r="O19" s="17"/>
      <c r="P19" s="16"/>
      <c r="Q19" s="17"/>
      <c r="R19" s="18"/>
      <c r="S19" s="19"/>
      <c r="T19" s="60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5" thickBot="1">
      <c r="A20" s="2"/>
      <c r="B20" s="21" t="s">
        <v>20</v>
      </c>
      <c r="C20" s="22" t="s">
        <v>21</v>
      </c>
      <c r="D20" s="21" t="s">
        <v>20</v>
      </c>
      <c r="E20" s="22" t="s">
        <v>21</v>
      </c>
      <c r="F20" s="23" t="s">
        <v>20</v>
      </c>
      <c r="G20" s="22" t="s">
        <v>21</v>
      </c>
      <c r="H20" s="21" t="s">
        <v>20</v>
      </c>
      <c r="I20" s="22" t="s">
        <v>21</v>
      </c>
      <c r="J20" s="24" t="s">
        <v>20</v>
      </c>
      <c r="K20" s="65" t="s">
        <v>21</v>
      </c>
      <c r="L20" s="66" t="s">
        <v>20</v>
      </c>
      <c r="M20" s="25" t="s">
        <v>21</v>
      </c>
      <c r="N20" s="23" t="s">
        <v>20</v>
      </c>
      <c r="O20" s="22" t="s">
        <v>21</v>
      </c>
      <c r="P20" s="21" t="s">
        <v>20</v>
      </c>
      <c r="Q20" s="22" t="s">
        <v>21</v>
      </c>
      <c r="R20" s="24" t="s">
        <v>20</v>
      </c>
      <c r="S20" s="25" t="s">
        <v>21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5" thickBot="1">
      <c r="A21" s="2"/>
      <c r="B21" s="67">
        <v>100</v>
      </c>
      <c r="C21" s="68">
        <f>B21*25.4</f>
        <v>2540</v>
      </c>
      <c r="D21" s="69">
        <f>B21/SQRT(A3^2+B3^2)*A3</f>
        <v>84.79983040050881</v>
      </c>
      <c r="E21" s="68">
        <f>D21*25.4</f>
        <v>2153.9156921729236</v>
      </c>
      <c r="F21" s="69">
        <f>B21/SQRT(A3^2+B3^2)*B3</f>
        <v>52.999894000318008</v>
      </c>
      <c r="G21" s="68">
        <f>F21*25.4</f>
        <v>1346.1973076080774</v>
      </c>
      <c r="H21" s="70">
        <f>I21/25.4</f>
        <v>19.080826771653545</v>
      </c>
      <c r="I21" s="71">
        <f>5.568*B21-72.147</f>
        <v>484.65299999999996</v>
      </c>
      <c r="J21" s="72">
        <f>K21/25.4</f>
        <v>27.598425196850396</v>
      </c>
      <c r="K21" s="73">
        <f>5.565*B21-(-144.5)</f>
        <v>701</v>
      </c>
      <c r="L21" s="73">
        <f>M21/25.4</f>
        <v>32.182519685039374</v>
      </c>
      <c r="M21" s="74">
        <f>7.5675*B21+60.686</f>
        <v>817.43600000000004</v>
      </c>
      <c r="N21" s="69">
        <f>O21/25.4</f>
        <v>33.418346456692916</v>
      </c>
      <c r="O21" s="71">
        <f>7.5679*B21+92.036</f>
        <v>848.82600000000002</v>
      </c>
      <c r="P21" s="69">
        <f>Q21/25.4</f>
        <v>22.001181102362203</v>
      </c>
      <c r="Q21" s="71">
        <f>7.5679*B21-197.96</f>
        <v>558.82999999999993</v>
      </c>
      <c r="R21" s="75">
        <f>S21/25.4</f>
        <v>-0.93307086614173418</v>
      </c>
      <c r="S21" s="74">
        <f>7.565*B21-780.2</f>
        <v>-23.700000000000045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 t="s">
        <v>23</v>
      </c>
      <c r="W29" s="2" t="s">
        <v>24</v>
      </c>
      <c r="X29" s="2"/>
      <c r="Y29" s="2"/>
      <c r="Z29" s="2"/>
      <c r="AA29" s="2"/>
      <c r="AB29" s="2"/>
      <c r="AC29" s="2"/>
      <c r="AD29" s="2"/>
      <c r="AE29" s="2"/>
    </row>
    <row r="30" spans="1:3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 t="s">
        <v>13</v>
      </c>
      <c r="W30" s="2" t="s">
        <v>25</v>
      </c>
      <c r="X30" s="2"/>
      <c r="Y30" s="2"/>
      <c r="Z30" s="2"/>
      <c r="AA30" s="2"/>
      <c r="AB30" s="2"/>
      <c r="AC30" s="2"/>
      <c r="AD30" s="2"/>
      <c r="AE30" s="2"/>
    </row>
    <row r="31" spans="1: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 t="s">
        <v>14</v>
      </c>
      <c r="W31" s="2" t="s">
        <v>26</v>
      </c>
      <c r="X31" s="2"/>
      <c r="Y31" s="2"/>
      <c r="Z31" s="2"/>
      <c r="AA31" s="2"/>
      <c r="AB31" s="2"/>
      <c r="AC31" s="2"/>
      <c r="AD31" s="2"/>
      <c r="AE31" s="2"/>
    </row>
    <row r="32" spans="1:3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 t="s">
        <v>15</v>
      </c>
      <c r="W32" s="2" t="s">
        <v>27</v>
      </c>
      <c r="X32" s="2"/>
      <c r="Y32" s="2"/>
      <c r="Z32" s="2"/>
      <c r="AA32" s="2"/>
      <c r="AB32" s="2"/>
      <c r="AC32" s="2"/>
      <c r="AD32" s="2"/>
      <c r="AE32" s="2"/>
    </row>
    <row r="33" spans="1:3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 t="s">
        <v>10</v>
      </c>
      <c r="W33" s="2" t="s">
        <v>28</v>
      </c>
      <c r="X33" s="2"/>
      <c r="Y33" s="2"/>
      <c r="Z33" s="2"/>
      <c r="AA33" s="2"/>
      <c r="AB33" s="2"/>
      <c r="AC33" s="2"/>
      <c r="AD33" s="2"/>
      <c r="AE33" s="2"/>
    </row>
    <row r="34" spans="1:3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 t="s">
        <v>11</v>
      </c>
      <c r="W34" s="2" t="s">
        <v>29</v>
      </c>
      <c r="X34" s="2"/>
      <c r="Y34" s="2"/>
      <c r="Z34" s="2"/>
      <c r="AA34" s="2"/>
      <c r="AB34" s="2"/>
      <c r="AC34" s="2"/>
      <c r="AD34" s="2"/>
      <c r="AE34" s="2"/>
    </row>
    <row r="35" spans="1:3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 t="s">
        <v>16</v>
      </c>
      <c r="W35" s="2" t="s">
        <v>30</v>
      </c>
      <c r="X35" s="2"/>
      <c r="Y35" s="2"/>
      <c r="Z35" s="2"/>
      <c r="AA35" s="2"/>
      <c r="AB35" s="2"/>
      <c r="AC35" s="2"/>
      <c r="AD35" s="2"/>
      <c r="AE35" s="2"/>
    </row>
    <row r="36" spans="1:3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</sheetData>
  <mergeCells count="21">
    <mergeCell ref="P18:Q19"/>
    <mergeCell ref="R18:S19"/>
    <mergeCell ref="B19:C19"/>
    <mergeCell ref="D19:E19"/>
    <mergeCell ref="F19:G19"/>
    <mergeCell ref="R6:S7"/>
    <mergeCell ref="T6:T7"/>
    <mergeCell ref="B7:C7"/>
    <mergeCell ref="D7:E7"/>
    <mergeCell ref="F7:G7"/>
    <mergeCell ref="B18:G18"/>
    <mergeCell ref="H18:I19"/>
    <mergeCell ref="J18:K19"/>
    <mergeCell ref="L18:M19"/>
    <mergeCell ref="N18:O19"/>
    <mergeCell ref="B6:G6"/>
    <mergeCell ref="H6:I7"/>
    <mergeCell ref="J6:K7"/>
    <mergeCell ref="L6:M7"/>
    <mergeCell ref="N6:O7"/>
    <mergeCell ref="P6:Q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 Kaiser</dc:creator>
  <cp:lastModifiedBy>Gerd Kaiser</cp:lastModifiedBy>
  <dcterms:created xsi:type="dcterms:W3CDTF">2016-03-18T09:47:21Z</dcterms:created>
  <dcterms:modified xsi:type="dcterms:W3CDTF">2016-03-18T09:47:59Z</dcterms:modified>
</cp:coreProperties>
</file>